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anzer\Desktop\Planovi FERIT\planovi 2024\"/>
    </mc:Choice>
  </mc:AlternateContent>
  <xr:revisionPtr revIDLastSave="0" documentId="13_ncr:1_{8669E218-C23C-4BE8-8007-DBA201631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DLOŽAK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7" l="1"/>
  <c r="G14" i="7"/>
  <c r="E14" i="7"/>
  <c r="E13" i="7"/>
  <c r="E92" i="7"/>
  <c r="E103" i="7"/>
  <c r="E91" i="7" s="1"/>
  <c r="F58" i="7"/>
  <c r="G58" i="7"/>
  <c r="E58" i="7"/>
  <c r="E52" i="7"/>
  <c r="E9" i="7" s="1"/>
  <c r="C74" i="7"/>
  <c r="C63" i="7"/>
  <c r="C7" i="7" s="1"/>
  <c r="C61" i="7"/>
  <c r="C60" i="7" s="1"/>
  <c r="C52" i="7"/>
  <c r="C9" i="7" s="1"/>
  <c r="C47" i="7"/>
  <c r="C44" i="7"/>
  <c r="C38" i="7"/>
  <c r="C6" i="7" s="1"/>
  <c r="C32" i="7"/>
  <c r="C5" i="7" s="1"/>
  <c r="C103" i="7"/>
  <c r="C99" i="7"/>
  <c r="C12" i="7" s="1"/>
  <c r="C22" i="7"/>
  <c r="C21" i="7" s="1"/>
  <c r="C17" i="7"/>
  <c r="E63" i="7"/>
  <c r="E7" i="7" s="1"/>
  <c r="F63" i="7"/>
  <c r="F7" i="7" s="1"/>
  <c r="G63" i="7"/>
  <c r="G7" i="7" s="1"/>
  <c r="F52" i="7"/>
  <c r="F9" i="7" s="1"/>
  <c r="G52" i="7"/>
  <c r="G9" i="7" s="1"/>
  <c r="E22" i="7"/>
  <c r="E21" i="7" s="1"/>
  <c r="F22" i="7"/>
  <c r="F21" i="7" s="1"/>
  <c r="G22" i="7"/>
  <c r="G21" i="7" s="1"/>
  <c r="E17" i="7"/>
  <c r="E16" i="7" s="1"/>
  <c r="F17" i="7"/>
  <c r="G17" i="7"/>
  <c r="F47" i="7"/>
  <c r="F8" i="7" s="1"/>
  <c r="G47" i="7"/>
  <c r="G8" i="7" s="1"/>
  <c r="E47" i="7"/>
  <c r="E8" i="7" s="1"/>
  <c r="F38" i="7"/>
  <c r="F6" i="7" s="1"/>
  <c r="G38" i="7"/>
  <c r="G6" i="7" s="1"/>
  <c r="F32" i="7"/>
  <c r="F5" i="7" s="1"/>
  <c r="G32" i="7"/>
  <c r="G5" i="7" s="1"/>
  <c r="E32" i="7"/>
  <c r="E5" i="7" s="1"/>
  <c r="D74" i="7"/>
  <c r="D63" i="7"/>
  <c r="D7" i="7" s="1"/>
  <c r="D22" i="7"/>
  <c r="D21" i="7" s="1"/>
  <c r="D47" i="7"/>
  <c r="D52" i="7"/>
  <c r="D9" i="7" s="1"/>
  <c r="D38" i="7"/>
  <c r="D6" i="7" s="1"/>
  <c r="D32" i="7"/>
  <c r="D5" i="7" s="1"/>
  <c r="D103" i="7"/>
  <c r="D13" i="7" s="1"/>
  <c r="D17" i="7"/>
  <c r="C31" i="7" l="1"/>
  <c r="C8" i="7"/>
  <c r="F3" i="7"/>
  <c r="C91" i="7"/>
  <c r="C3" i="7"/>
  <c r="C13" i="7"/>
  <c r="C16" i="7"/>
  <c r="D91" i="7"/>
  <c r="E60" i="7"/>
  <c r="G3" i="7"/>
  <c r="G60" i="7"/>
  <c r="F60" i="7"/>
  <c r="F31" i="7"/>
  <c r="E3" i="7"/>
  <c r="G31" i="7"/>
  <c r="G16" i="7"/>
  <c r="F16" i="7"/>
  <c r="D3" i="7"/>
  <c r="E38" i="7"/>
  <c r="D16" i="7"/>
  <c r="D8" i="7"/>
  <c r="D60" i="7"/>
  <c r="D31" i="7"/>
  <c r="C15" i="7" l="1"/>
  <c r="F15" i="7"/>
  <c r="G15" i="7"/>
  <c r="E31" i="7"/>
  <c r="E15" i="7" s="1"/>
  <c r="E6" i="7"/>
  <c r="D15" i="7"/>
</calcChain>
</file>

<file path=xl/sharedStrings.xml><?xml version="1.0" encoding="utf-8"?>
<sst xmlns="http://schemas.openxmlformats.org/spreadsheetml/2006/main" count="191" uniqueCount="64">
  <si>
    <t>Opći prihodi i primici</t>
  </si>
  <si>
    <t>A621003</t>
  </si>
  <si>
    <t>REDOVNA DJELATNOST SVEUČILIŠTA U OSIJEKU</t>
  </si>
  <si>
    <t>Sredstva učešća za pomoći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</si>
  <si>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</si>
  <si>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</si>
  <si>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</si>
  <si>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</si>
  <si>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</si>
  <si>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</si>
  <si>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</si>
  <si>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</si>
  <si>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</si>
  <si>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</si>
  <si>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</si>
  <si>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</si>
  <si>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Prihodi od nefin. imovine i nadoknade štete s osnova osig.</t>
  </si>
  <si>
    <t>A679090</t>
  </si>
  <si>
    <t>Mehanizam za oporavak i otpornost</t>
  </si>
  <si>
    <t>K679084</t>
  </si>
  <si>
    <t>OP KONKURENTNOST I KOHEZIJA 2014.-2020., PRIORITET 1, 9 i 10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</si>
  <si>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</si>
  <si>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</si>
  <si>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</si>
  <si>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</si>
  <si>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</si>
  <si>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</si>
  <si>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</si>
  <si>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</si>
  <si>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</si>
  <si>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</si>
  <si>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</si>
  <si>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</si>
  <si>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</si>
  <si>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</si>
  <si>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</si>
  <si>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</si>
  <si>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</si>
  <si>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</si>
  <si>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</si>
  <si>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</si>
  <si>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</si>
  <si>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</si>
  <si>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</si>
  <si>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</si>
  <si>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</si>
  <si>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</si>
  <si>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</si>
  <si>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</si>
  <si>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</si>
  <si>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 xml:space="preserve">BROJČANA OZNAKA PRORAČUNSKOG KORISNIKA </t>
  </si>
  <si>
    <t>IZVRŠENJE
2022.</t>
  </si>
  <si>
    <t>TEKUĆI PLAN
2023.</t>
  </si>
  <si>
    <t>PLAN 
ZA 2024.</t>
  </si>
  <si>
    <t>PROJEKCIJA 
ZA 2025.</t>
  </si>
  <si>
    <t>PROJEKCIJA 
ZA 2026.</t>
  </si>
  <si>
    <t>SVEUČILIŠTE U OSIJEKU, FAKULTET ELEKTROTEHNIKE, RAČUNARSTVA I INFORMACIJSKIH TEHNOLOGIJA</t>
  </si>
  <si>
    <t>'EU PROJEKTI SVEUČILIŠTA U OSIJEKU (IZ EVIDENCIJSKIH PRIHODA)</t>
  </si>
  <si>
    <t>Europski socijalni fond ESF</t>
  </si>
  <si>
    <t>Kontakt: Mirta Hanzer</t>
  </si>
  <si>
    <t>mirta.hanzer@ferit.hr</t>
  </si>
  <si>
    <t>Dekan:</t>
  </si>
  <si>
    <t>Prof.dr.sc. Tomislav Matić</t>
  </si>
  <si>
    <t>U Osijeku, 07. prosinca 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</si>
</sst>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52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0" fontId="12" fillId="0" borderId="4" xfId="49" quotePrefix="1" applyFill="1" applyAlignment="1">
      <alignment horizontal="center" vertical="center"/>
    </xf>
    <xf numFmtId="3" fontId="12" fillId="0" borderId="4" xfId="5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0" borderId="4" xfId="49" quotePrefix="1" applyFill="1" applyAlignment="1">
      <alignment horizontal="right" vertical="center"/>
    </xf>
    <xf numFmtId="0" fontId="12" fillId="0" borderId="0" xfId="49" quotePrefix="1" applyFill="1" applyBorder="1" applyAlignment="1">
      <alignment horizontal="left" vertical="center" indent="7"/>
    </xf>
    <xf numFmtId="0" fontId="12" fillId="0" borderId="0" xfId="49" quotePrefix="1" applyFill="1" applyBorder="1">
      <alignment horizontal="left" vertical="center" indent="1"/>
    </xf>
    <xf numFmtId="3" fontId="12" fillId="0" borderId="8" xfId="50" applyNumberFormat="1" applyFill="1" applyBorder="1">
      <alignment horizontal="right" vertical="center"/>
    </xf>
    <xf numFmtId="3" fontId="14" fillId="0" borderId="7" xfId="50" applyNumberFormat="1" applyFont="1" applyFill="1" applyBorder="1">
      <alignment horizontal="right" vertical="center"/>
    </xf>
    <xf numFmtId="3" fontId="14" fillId="0" borderId="4" xfId="50" applyNumberFormat="1" applyFont="1" applyFill="1">
      <alignment horizontal="right" vertical="center"/>
    </xf>
    <xf numFmtId="3" fontId="14" fillId="0" borderId="4" xfId="50" applyNumberFormat="1" applyFont="1" applyFill="1" applyAlignment="1">
      <alignment horizontal="center" vertical="center"/>
    </xf>
    <xf numFmtId="0" fontId="12" fillId="0" borderId="9" xfId="49" quotePrefix="1" applyFill="1" applyBorder="1" applyAlignment="1">
      <alignment horizontal="left" vertical="center" indent="7"/>
    </xf>
    <xf numFmtId="0" fontId="12" fillId="0" borderId="9" xfId="49" quotePrefix="1" applyFill="1" applyBorder="1">
      <alignment horizontal="left" vertical="center" indent="1"/>
    </xf>
    <xf numFmtId="3" fontId="12" fillId="0" borderId="9" xfId="50" applyNumberFormat="1" applyFill="1" applyBorder="1">
      <alignment horizontal="right" vertical="center"/>
    </xf>
    <xf numFmtId="0" fontId="12" fillId="0" borderId="4" xfId="49" quotePrefix="1" applyFill="1" applyAlignment="1">
      <alignment horizontal="left" vertical="center"/>
    </xf>
    <xf numFmtId="3" fontId="12" fillId="0" borderId="4" xfId="50" applyNumberFormat="1" applyFill="1" applyAlignment="1">
      <alignment horizontal="right" vertical="center"/>
    </xf>
    <xf numFmtId="0" fontId="12" fillId="0" borderId="4" xfId="49" quotePrefix="1" applyFill="1" applyAlignment="1">
      <alignment vertical="center"/>
    </xf>
    <xf numFmtId="0" fontId="12" fillId="0" borderId="0" xfId="49" applyFill="1" applyBorder="1">
      <alignment horizontal="left" vertical="center" indent="1"/>
    </xf>
    <xf numFmtId="0" fontId="15" fillId="0" borderId="0" xfId="51" applyFill="1"/>
    <xf numFmtId="0" fontId="0" fillId="0" borderId="0" xfId="0" applyFill="1" applyAlignment="1"/>
    <xf numFmtId="0" fontId="0" fillId="0" borderId="0" xfId="0" applyAlignment="1"/>
  </cellXfs>
  <cellStyles count="52">
    <cellStyle name="Hiperveza" xfId="51" builtinId="8"/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ta.hanzer@ferit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6"/>
  <sheetViews>
    <sheetView tabSelected="1" workbookViewId="0">
      <pane xSplit="2" ySplit="2" topLeftCell="C96" activePane="bottomRight" state="frozen"/>
      <selection pane="topRight" activeCell="C1" sqref="C1"/>
      <selection pane="bottomLeft" activeCell="A3" sqref="A3"/>
      <selection pane="bottomRight" activeCell="C115" sqref="C115"/>
    </sheetView>
  </sheetViews>
  <sheetFormatPr defaultRowHeight="15" x14ac:dyDescent="0.25"/>
  <cols>
    <col min="1" max="1" width="17.28515625" style="7" customWidth="1"/>
    <col min="2" max="2" width="51.42578125" style="7" customWidth="1"/>
    <col min="3" max="7" width="13.28515625" style="7" customWidth="1"/>
    <col min="8" max="16384" width="9.140625" style="7"/>
  </cols>
  <sheetData>
    <row r="2" spans="1:7" ht="51" x14ac:dyDescent="0.25">
      <c r="A2" s="5" t="s">
        <v>50</v>
      </c>
      <c r="B2" s="5" t="s">
        <v>56</v>
      </c>
      <c r="C2" s="5" t="s">
        <v>51</v>
      </c>
      <c r="D2" s="5" t="s">
        <v>52</v>
      </c>
      <c r="E2" s="6" t="s">
        <v>53</v>
      </c>
      <c r="F2" s="6" t="s">
        <v>54</v>
      </c>
      <c r="G2" s="6" t="s">
        <v>55</v>
      </c>
    </row>
    <row r="3" spans="1:7" x14ac:dyDescent="0.25">
      <c r="A3" s="3">
        <v>11</v>
      </c>
      <c r="B3" s="2" t="s">
        <v>0</v>
      </c>
      <c r="C3" s="4">
        <f>C17+C22</f>
        <v>4605113</v>
      </c>
      <c r="D3" s="4">
        <f>D17+D22</f>
        <v>5108584</v>
      </c>
      <c r="E3" s="4">
        <f t="shared" ref="E3:G3" si="0">E17+E22</f>
        <v>5503504</v>
      </c>
      <c r="F3" s="4">
        <f t="shared" si="0"/>
        <v>5518309</v>
      </c>
      <c r="G3" s="4">
        <f t="shared" si="0"/>
        <v>5521364</v>
      </c>
    </row>
    <row r="4" spans="1:7" x14ac:dyDescent="0.25">
      <c r="A4" s="3">
        <v>12</v>
      </c>
      <c r="B4" s="2" t="s">
        <v>3</v>
      </c>
      <c r="C4" s="4"/>
      <c r="D4" s="4"/>
      <c r="E4" s="4">
        <v>13622</v>
      </c>
      <c r="F4" s="4"/>
      <c r="G4" s="4"/>
    </row>
    <row r="5" spans="1:7" x14ac:dyDescent="0.25">
      <c r="A5" s="3">
        <v>31</v>
      </c>
      <c r="B5" s="2" t="s">
        <v>15</v>
      </c>
      <c r="C5" s="4">
        <f>C32</f>
        <v>139003</v>
      </c>
      <c r="D5" s="4">
        <f>D32</f>
        <v>176705</v>
      </c>
      <c r="E5" s="4">
        <f t="shared" ref="E5:G5" si="1">E32</f>
        <v>222500</v>
      </c>
      <c r="F5" s="4">
        <f t="shared" si="1"/>
        <v>200900</v>
      </c>
      <c r="G5" s="4">
        <f t="shared" si="1"/>
        <v>200900</v>
      </c>
    </row>
    <row r="6" spans="1:7" x14ac:dyDescent="0.25">
      <c r="A6" s="3">
        <v>43</v>
      </c>
      <c r="B6" s="2" t="s">
        <v>9</v>
      </c>
      <c r="C6" s="4">
        <f>C38+C61</f>
        <v>637167</v>
      </c>
      <c r="D6" s="4">
        <f>D38</f>
        <v>865808</v>
      </c>
      <c r="E6" s="4">
        <f t="shared" ref="E6:G6" si="2">E38</f>
        <v>898740</v>
      </c>
      <c r="F6" s="4">
        <f t="shared" si="2"/>
        <v>628740</v>
      </c>
      <c r="G6" s="4">
        <f t="shared" si="2"/>
        <v>550000</v>
      </c>
    </row>
    <row r="7" spans="1:7" x14ac:dyDescent="0.25">
      <c r="A7" s="3">
        <v>51</v>
      </c>
      <c r="B7" s="2" t="s">
        <v>11</v>
      </c>
      <c r="C7" s="4">
        <f>C63+C44</f>
        <v>125912</v>
      </c>
      <c r="D7" s="4">
        <f>D63</f>
        <v>12421</v>
      </c>
      <c r="E7" s="4">
        <f t="shared" ref="E7:G7" si="3">E63</f>
        <v>11000</v>
      </c>
      <c r="F7" s="4">
        <f t="shared" si="3"/>
        <v>6000</v>
      </c>
      <c r="G7" s="4">
        <f t="shared" si="3"/>
        <v>0</v>
      </c>
    </row>
    <row r="8" spans="1:7" x14ac:dyDescent="0.25">
      <c r="A8" s="3">
        <v>52</v>
      </c>
      <c r="B8" s="2" t="s">
        <v>12</v>
      </c>
      <c r="C8" s="4">
        <f>C47+C74</f>
        <v>608939</v>
      </c>
      <c r="D8" s="4">
        <f>D47+D74</f>
        <v>438422</v>
      </c>
      <c r="E8" s="4">
        <f t="shared" ref="E8:G8" si="4">E47+E74</f>
        <v>201116</v>
      </c>
      <c r="F8" s="4">
        <f t="shared" si="4"/>
        <v>106377</v>
      </c>
      <c r="G8" s="4">
        <f t="shared" si="4"/>
        <v>1805</v>
      </c>
    </row>
    <row r="9" spans="1:7" x14ac:dyDescent="0.25">
      <c r="A9" s="3">
        <v>61</v>
      </c>
      <c r="B9" s="2" t="s">
        <v>13</v>
      </c>
      <c r="C9" s="4">
        <f>C52</f>
        <v>360395</v>
      </c>
      <c r="D9" s="4">
        <f>D52</f>
        <v>259592</v>
      </c>
      <c r="E9" s="4">
        <f t="shared" ref="E9:G9" si="5">E52</f>
        <v>78000</v>
      </c>
      <c r="F9" s="4">
        <f t="shared" si="5"/>
        <v>28000</v>
      </c>
      <c r="G9" s="4">
        <f t="shared" si="5"/>
        <v>18000</v>
      </c>
    </row>
    <row r="10" spans="1:7" x14ac:dyDescent="0.25">
      <c r="A10" s="3">
        <v>581</v>
      </c>
      <c r="B10" s="2" t="s">
        <v>18</v>
      </c>
      <c r="C10" s="4"/>
      <c r="D10" s="4"/>
      <c r="E10" s="4"/>
      <c r="F10" s="4"/>
      <c r="G10" s="4"/>
    </row>
    <row r="11" spans="1:7" x14ac:dyDescent="0.25">
      <c r="A11" s="11">
        <v>5761</v>
      </c>
      <c r="B11" s="12" t="s">
        <v>22</v>
      </c>
      <c r="C11" s="13"/>
      <c r="D11" s="13"/>
      <c r="E11" s="13"/>
      <c r="F11" s="13"/>
      <c r="G11" s="13"/>
    </row>
    <row r="12" spans="1:7" x14ac:dyDescent="0.25">
      <c r="A12" s="27">
        <v>561</v>
      </c>
      <c r="B12" s="28" t="s">
        <v>58</v>
      </c>
      <c r="C12" s="29">
        <f>C99</f>
        <v>65959</v>
      </c>
      <c r="D12" s="29"/>
      <c r="E12" s="29"/>
      <c r="F12" s="29"/>
      <c r="G12" s="29"/>
    </row>
    <row r="13" spans="1:7" x14ac:dyDescent="0.25">
      <c r="A13" s="14">
        <v>563</v>
      </c>
      <c r="B13" s="15" t="s">
        <v>21</v>
      </c>
      <c r="C13" s="16">
        <f>C103</f>
        <v>252244</v>
      </c>
      <c r="D13" s="16">
        <f>D103</f>
        <v>202087</v>
      </c>
      <c r="E13" s="16">
        <f>E103</f>
        <v>77191</v>
      </c>
      <c r="F13" s="16"/>
      <c r="G13" s="16"/>
    </row>
    <row r="14" spans="1:7" x14ac:dyDescent="0.25">
      <c r="A14" s="21">
        <v>71</v>
      </c>
      <c r="B14" s="22" t="s">
        <v>16</v>
      </c>
      <c r="C14" s="23"/>
      <c r="D14" s="23">
        <v>265</v>
      </c>
      <c r="E14" s="23">
        <f>E58</f>
        <v>270</v>
      </c>
      <c r="F14" s="23">
        <f t="shared" ref="F14:G14" si="6">F58</f>
        <v>270</v>
      </c>
      <c r="G14" s="23">
        <f t="shared" si="6"/>
        <v>270</v>
      </c>
    </row>
    <row r="15" spans="1:7" x14ac:dyDescent="0.25">
      <c r="A15" s="9" t="s">
        <v>47</v>
      </c>
      <c r="B15" s="10" t="s">
        <v>48</v>
      </c>
      <c r="C15" s="24">
        <f>C16+C21+C31+C60+C91</f>
        <v>6794732</v>
      </c>
      <c r="D15" s="24">
        <f>D16+D21+D31+D60+D91</f>
        <v>7063884</v>
      </c>
      <c r="E15" s="24">
        <f>E16+E21+E31+E60+E91</f>
        <v>7005943</v>
      </c>
      <c r="F15" s="24">
        <f t="shared" ref="F15:G15" si="7">F16+F21+F31+F60+F91</f>
        <v>6488596</v>
      </c>
      <c r="G15" s="24">
        <f t="shared" si="7"/>
        <v>6292339</v>
      </c>
    </row>
    <row r="16" spans="1:7" x14ac:dyDescent="0.25">
      <c r="A16" s="1" t="s">
        <v>1</v>
      </c>
      <c r="B16" s="2" t="s">
        <v>2</v>
      </c>
      <c r="C16" s="25">
        <f>C17</f>
        <v>3930692</v>
      </c>
      <c r="D16" s="25">
        <f>D17</f>
        <v>4427117</v>
      </c>
      <c r="E16" s="25">
        <f t="shared" ref="E16:G16" si="8">E17</f>
        <v>4819498</v>
      </c>
      <c r="F16" s="25">
        <f t="shared" si="8"/>
        <v>4834303</v>
      </c>
      <c r="G16" s="25">
        <f t="shared" si="8"/>
        <v>4837358</v>
      </c>
    </row>
    <row r="17" spans="1:7" x14ac:dyDescent="0.25">
      <c r="A17" s="3" t="s">
        <v>32</v>
      </c>
      <c r="B17" s="2" t="s">
        <v>0</v>
      </c>
      <c r="C17" s="4">
        <f>C18+C19</f>
        <v>3930692</v>
      </c>
      <c r="D17" s="4">
        <f>D18+D19</f>
        <v>4427117</v>
      </c>
      <c r="E17" s="4">
        <f t="shared" ref="E17:G17" si="9">E18+E19</f>
        <v>4819498</v>
      </c>
      <c r="F17" s="4">
        <f t="shared" si="9"/>
        <v>4834303</v>
      </c>
      <c r="G17" s="4">
        <f t="shared" si="9"/>
        <v>4837358</v>
      </c>
    </row>
    <row r="18" spans="1:7" x14ac:dyDescent="0.25">
      <c r="A18" s="8" t="s">
        <v>14</v>
      </c>
      <c r="B18" s="2" t="s">
        <v>34</v>
      </c>
      <c r="C18" s="4">
        <v>3875339</v>
      </c>
      <c r="D18" s="4">
        <v>4323523</v>
      </c>
      <c r="E18" s="4">
        <v>4752040</v>
      </c>
      <c r="F18" s="4">
        <v>4766516</v>
      </c>
      <c r="G18" s="4">
        <v>4769239</v>
      </c>
    </row>
    <row r="19" spans="1:7" x14ac:dyDescent="0.25">
      <c r="A19" s="8" t="s">
        <v>23</v>
      </c>
      <c r="B19" s="2" t="s">
        <v>33</v>
      </c>
      <c r="C19" s="4">
        <v>55353</v>
      </c>
      <c r="D19" s="4">
        <v>103594</v>
      </c>
      <c r="E19" s="4">
        <v>67458</v>
      </c>
      <c r="F19" s="4">
        <v>67787</v>
      </c>
      <c r="G19" s="4">
        <v>68119</v>
      </c>
    </row>
    <row r="20" spans="1:7" x14ac:dyDescent="0.25">
      <c r="A20" s="8" t="s">
        <v>28</v>
      </c>
      <c r="B20" s="2" t="s">
        <v>40</v>
      </c>
      <c r="C20" s="4"/>
      <c r="D20" s="4"/>
      <c r="E20" s="4"/>
      <c r="F20" s="4"/>
      <c r="G20" s="4"/>
    </row>
    <row r="21" spans="1:7" x14ac:dyDescent="0.25">
      <c r="A21" s="1" t="s">
        <v>4</v>
      </c>
      <c r="B21" s="2" t="s">
        <v>5</v>
      </c>
      <c r="C21" s="25">
        <f>C22</f>
        <v>674421</v>
      </c>
      <c r="D21" s="25">
        <f>D22</f>
        <v>681467</v>
      </c>
      <c r="E21" s="25">
        <f t="shared" ref="E21:G21" si="10">E22</f>
        <v>684006</v>
      </c>
      <c r="F21" s="25">
        <f t="shared" si="10"/>
        <v>684006</v>
      </c>
      <c r="G21" s="25">
        <f t="shared" si="10"/>
        <v>684006</v>
      </c>
    </row>
    <row r="22" spans="1:7" x14ac:dyDescent="0.25">
      <c r="A22" s="3" t="s">
        <v>32</v>
      </c>
      <c r="B22" s="2" t="s">
        <v>0</v>
      </c>
      <c r="C22" s="4">
        <f>C23+C24+C25+C26+C27+C28+C29+C30</f>
        <v>674421</v>
      </c>
      <c r="D22" s="4">
        <f>D24+D25+D29</f>
        <v>681467</v>
      </c>
      <c r="E22" s="4">
        <f t="shared" ref="E22:G22" si="11">E24+E25+E29</f>
        <v>684006</v>
      </c>
      <c r="F22" s="4">
        <f t="shared" si="11"/>
        <v>684006</v>
      </c>
      <c r="G22" s="4">
        <f t="shared" si="11"/>
        <v>684006</v>
      </c>
    </row>
    <row r="23" spans="1:7" x14ac:dyDescent="0.25">
      <c r="A23" s="8" t="s">
        <v>14</v>
      </c>
      <c r="B23" s="2" t="s">
        <v>34</v>
      </c>
      <c r="C23" s="4"/>
      <c r="D23" s="4"/>
      <c r="E23" s="4"/>
      <c r="F23" s="4"/>
      <c r="G23" s="4"/>
    </row>
    <row r="24" spans="1:7" x14ac:dyDescent="0.25">
      <c r="A24" s="8" t="s">
        <v>23</v>
      </c>
      <c r="B24" s="2" t="s">
        <v>33</v>
      </c>
      <c r="C24" s="4">
        <v>515666</v>
      </c>
      <c r="D24" s="4">
        <v>586943</v>
      </c>
      <c r="E24" s="4">
        <v>589056</v>
      </c>
      <c r="F24" s="4">
        <v>589056</v>
      </c>
      <c r="G24" s="4">
        <v>589056</v>
      </c>
    </row>
    <row r="25" spans="1:7" x14ac:dyDescent="0.25">
      <c r="A25" s="8" t="s">
        <v>24</v>
      </c>
      <c r="B25" s="2" t="s">
        <v>35</v>
      </c>
      <c r="C25" s="4">
        <v>6840</v>
      </c>
      <c r="D25" s="4">
        <v>2082</v>
      </c>
      <c r="E25" s="4">
        <v>2150</v>
      </c>
      <c r="F25" s="4">
        <v>2150</v>
      </c>
      <c r="G25" s="4">
        <v>2150</v>
      </c>
    </row>
    <row r="26" spans="1:7" x14ac:dyDescent="0.25">
      <c r="A26" s="8" t="s">
        <v>25</v>
      </c>
      <c r="B26" s="2" t="s">
        <v>36</v>
      </c>
      <c r="C26" s="4"/>
      <c r="D26" s="4"/>
      <c r="E26" s="4"/>
      <c r="F26" s="4"/>
      <c r="G26" s="4"/>
    </row>
    <row r="27" spans="1:7" x14ac:dyDescent="0.25">
      <c r="A27" s="8" t="s">
        <v>28</v>
      </c>
      <c r="B27" s="2" t="s">
        <v>40</v>
      </c>
      <c r="C27" s="4"/>
      <c r="D27" s="4"/>
      <c r="E27" s="4"/>
      <c r="F27" s="4"/>
      <c r="G27" s="4"/>
    </row>
    <row r="28" spans="1:7" x14ac:dyDescent="0.25">
      <c r="A28" s="8" t="s">
        <v>26</v>
      </c>
      <c r="B28" s="2" t="s">
        <v>44</v>
      </c>
      <c r="C28" s="4"/>
      <c r="D28" s="4"/>
      <c r="E28" s="4"/>
      <c r="F28" s="4"/>
      <c r="G28" s="4"/>
    </row>
    <row r="29" spans="1:7" x14ac:dyDescent="0.25">
      <c r="A29" s="8" t="s">
        <v>27</v>
      </c>
      <c r="B29" s="2" t="s">
        <v>37</v>
      </c>
      <c r="C29" s="4">
        <v>151915</v>
      </c>
      <c r="D29" s="4">
        <v>92442</v>
      </c>
      <c r="E29" s="4">
        <v>92800</v>
      </c>
      <c r="F29" s="4">
        <v>92800</v>
      </c>
      <c r="G29" s="4">
        <v>92800</v>
      </c>
    </row>
    <row r="30" spans="1:7" x14ac:dyDescent="0.25">
      <c r="A30" s="8" t="s">
        <v>29</v>
      </c>
      <c r="B30" s="2" t="s">
        <v>38</v>
      </c>
      <c r="C30" s="4"/>
      <c r="D30" s="4"/>
      <c r="E30" s="4"/>
      <c r="F30" s="4"/>
      <c r="G30" s="4"/>
    </row>
    <row r="31" spans="1:7" x14ac:dyDescent="0.25">
      <c r="A31" s="1" t="s">
        <v>17</v>
      </c>
      <c r="B31" s="2" t="s">
        <v>7</v>
      </c>
      <c r="C31" s="25">
        <f>C32+C38+C44+C47+C52</f>
        <v>1796583</v>
      </c>
      <c r="D31" s="25">
        <f>D32+D38+D47+D52+D58</f>
        <v>1547262</v>
      </c>
      <c r="E31" s="25">
        <f t="shared" ref="E31:G31" si="12">E32+E38+E47+E52+E58</f>
        <v>1400626</v>
      </c>
      <c r="F31" s="25">
        <f t="shared" si="12"/>
        <v>964287</v>
      </c>
      <c r="G31" s="25">
        <f t="shared" si="12"/>
        <v>770975</v>
      </c>
    </row>
    <row r="32" spans="1:7" x14ac:dyDescent="0.25">
      <c r="A32" s="3" t="s">
        <v>14</v>
      </c>
      <c r="B32" s="2" t="s">
        <v>15</v>
      </c>
      <c r="C32" s="4">
        <f>C33+C34+C35+C36+C37</f>
        <v>139003</v>
      </c>
      <c r="D32" s="4">
        <f>D33+D34+D35+D37</f>
        <v>176705</v>
      </c>
      <c r="E32" s="4">
        <f>E33+E34+E35+E37+E36</f>
        <v>222500</v>
      </c>
      <c r="F32" s="4">
        <f t="shared" ref="F32:G32" si="13">F33+F34+F35+F37+F36</f>
        <v>200900</v>
      </c>
      <c r="G32" s="4">
        <f t="shared" si="13"/>
        <v>200900</v>
      </c>
    </row>
    <row r="33" spans="1:7" x14ac:dyDescent="0.25">
      <c r="A33" s="8" t="s">
        <v>14</v>
      </c>
      <c r="B33" s="2" t="s">
        <v>34</v>
      </c>
      <c r="C33" s="4">
        <v>39758</v>
      </c>
      <c r="D33" s="4">
        <v>117193</v>
      </c>
      <c r="E33" s="4">
        <v>126000</v>
      </c>
      <c r="F33" s="4">
        <v>126000</v>
      </c>
      <c r="G33" s="4">
        <v>126000</v>
      </c>
    </row>
    <row r="34" spans="1:7" x14ac:dyDescent="0.25">
      <c r="A34" s="8" t="s">
        <v>23</v>
      </c>
      <c r="B34" s="2" t="s">
        <v>33</v>
      </c>
      <c r="C34" s="4">
        <v>86151</v>
      </c>
      <c r="D34" s="4">
        <v>59047</v>
      </c>
      <c r="E34" s="4">
        <v>72430</v>
      </c>
      <c r="F34" s="4">
        <v>50830</v>
      </c>
      <c r="G34" s="4">
        <v>50830</v>
      </c>
    </row>
    <row r="35" spans="1:7" x14ac:dyDescent="0.25">
      <c r="A35" s="8" t="s">
        <v>24</v>
      </c>
      <c r="B35" s="2" t="s">
        <v>35</v>
      </c>
      <c r="C35" s="4">
        <v>781</v>
      </c>
      <c r="D35" s="4">
        <v>199</v>
      </c>
      <c r="E35" s="4">
        <v>570</v>
      </c>
      <c r="F35" s="4">
        <v>570</v>
      </c>
      <c r="G35" s="4">
        <v>570</v>
      </c>
    </row>
    <row r="36" spans="1:7" x14ac:dyDescent="0.25">
      <c r="A36" s="8">
        <v>37</v>
      </c>
      <c r="B36" s="2" t="s">
        <v>36</v>
      </c>
      <c r="C36" s="4"/>
      <c r="D36" s="4">
        <v>0</v>
      </c>
      <c r="E36" s="4">
        <v>20000</v>
      </c>
      <c r="F36" s="4">
        <v>20000</v>
      </c>
      <c r="G36" s="4">
        <v>20000</v>
      </c>
    </row>
    <row r="37" spans="1:7" x14ac:dyDescent="0.25">
      <c r="A37" s="8">
        <v>42</v>
      </c>
      <c r="B37" s="2" t="s">
        <v>37</v>
      </c>
      <c r="C37" s="4">
        <v>12313</v>
      </c>
      <c r="D37" s="4">
        <v>266</v>
      </c>
      <c r="E37" s="4">
        <v>3500</v>
      </c>
      <c r="F37" s="4">
        <v>3500</v>
      </c>
      <c r="G37" s="4">
        <v>3500</v>
      </c>
    </row>
    <row r="38" spans="1:7" x14ac:dyDescent="0.25">
      <c r="A38" s="3" t="s">
        <v>8</v>
      </c>
      <c r="B38" s="2" t="s">
        <v>9</v>
      </c>
      <c r="C38" s="4">
        <f>C39+C40+C41+C42+C43</f>
        <v>634328</v>
      </c>
      <c r="D38" s="4">
        <f>D39+D40+D41+D42+D43</f>
        <v>865808</v>
      </c>
      <c r="E38" s="4">
        <f>E39+E40+E41+E42+E43</f>
        <v>898740</v>
      </c>
      <c r="F38" s="4">
        <f t="shared" ref="F38:G38" si="14">F39+F40+F41+F42+F43</f>
        <v>628740</v>
      </c>
      <c r="G38" s="4">
        <f t="shared" si="14"/>
        <v>550000</v>
      </c>
    </row>
    <row r="39" spans="1:7" x14ac:dyDescent="0.25">
      <c r="A39" s="8" t="s">
        <v>14</v>
      </c>
      <c r="B39" s="2" t="s">
        <v>34</v>
      </c>
      <c r="C39" s="4">
        <v>323124</v>
      </c>
      <c r="D39" s="4">
        <v>278140</v>
      </c>
      <c r="E39" s="4">
        <v>289500</v>
      </c>
      <c r="F39" s="4">
        <v>289500</v>
      </c>
      <c r="G39" s="4">
        <v>269000</v>
      </c>
    </row>
    <row r="40" spans="1:7" x14ac:dyDescent="0.25">
      <c r="A40" s="8" t="s">
        <v>23</v>
      </c>
      <c r="B40" s="2" t="s">
        <v>33</v>
      </c>
      <c r="C40" s="4">
        <v>218073</v>
      </c>
      <c r="D40" s="4">
        <v>196138</v>
      </c>
      <c r="E40" s="4">
        <v>217770</v>
      </c>
      <c r="F40" s="4">
        <v>217770</v>
      </c>
      <c r="G40" s="4">
        <v>210470</v>
      </c>
    </row>
    <row r="41" spans="1:7" x14ac:dyDescent="0.25">
      <c r="A41" s="8" t="s">
        <v>24</v>
      </c>
      <c r="B41" s="2" t="s">
        <v>35</v>
      </c>
      <c r="C41" s="4">
        <v>32939</v>
      </c>
      <c r="D41" s="4">
        <v>3130</v>
      </c>
      <c r="E41" s="4">
        <v>3070</v>
      </c>
      <c r="F41" s="4">
        <v>3070</v>
      </c>
      <c r="G41" s="4">
        <v>3070</v>
      </c>
    </row>
    <row r="42" spans="1:7" x14ac:dyDescent="0.25">
      <c r="A42" s="8" t="s">
        <v>25</v>
      </c>
      <c r="B42" s="2" t="s">
        <v>36</v>
      </c>
      <c r="C42" s="4"/>
      <c r="D42" s="4">
        <v>3400</v>
      </c>
      <c r="E42" s="4">
        <v>3400</v>
      </c>
      <c r="F42" s="4">
        <v>3400</v>
      </c>
      <c r="G42" s="4">
        <v>3400</v>
      </c>
    </row>
    <row r="43" spans="1:7" x14ac:dyDescent="0.25">
      <c r="A43" s="8" t="s">
        <v>27</v>
      </c>
      <c r="B43" s="2" t="s">
        <v>37</v>
      </c>
      <c r="C43" s="4">
        <v>60192</v>
      </c>
      <c r="D43" s="4">
        <v>385000</v>
      </c>
      <c r="E43" s="4">
        <v>385000</v>
      </c>
      <c r="F43" s="4">
        <v>115000</v>
      </c>
      <c r="G43" s="4">
        <v>64060</v>
      </c>
    </row>
    <row r="44" spans="1:7" x14ac:dyDescent="0.25">
      <c r="A44" s="17">
        <v>51</v>
      </c>
      <c r="B44" s="2" t="s">
        <v>11</v>
      </c>
      <c r="C44" s="4">
        <f>C45+C46</f>
        <v>110725</v>
      </c>
      <c r="D44" s="4"/>
      <c r="E44" s="4"/>
      <c r="F44" s="4"/>
      <c r="G44" s="4"/>
    </row>
    <row r="45" spans="1:7" x14ac:dyDescent="0.25">
      <c r="A45" s="20">
        <v>31</v>
      </c>
      <c r="B45" s="2" t="s">
        <v>34</v>
      </c>
      <c r="C45" s="4">
        <v>110141</v>
      </c>
      <c r="D45" s="4"/>
      <c r="E45" s="4"/>
      <c r="F45" s="4"/>
      <c r="G45" s="4"/>
    </row>
    <row r="46" spans="1:7" x14ac:dyDescent="0.25">
      <c r="A46" s="32">
        <v>32</v>
      </c>
      <c r="B46" s="2" t="s">
        <v>33</v>
      </c>
      <c r="C46" s="4">
        <v>584</v>
      </c>
      <c r="D46" s="4"/>
      <c r="E46" s="4"/>
      <c r="F46" s="4"/>
      <c r="G46" s="4"/>
    </row>
    <row r="47" spans="1:7" x14ac:dyDescent="0.25">
      <c r="A47" s="17">
        <v>52</v>
      </c>
      <c r="B47" s="2" t="s">
        <v>12</v>
      </c>
      <c r="C47" s="4">
        <f>C48+C49+C50+C51</f>
        <v>552132</v>
      </c>
      <c r="D47" s="4">
        <f>D48+D49</f>
        <v>244892</v>
      </c>
      <c r="E47" s="4">
        <f>E48+E49+E51</f>
        <v>201116</v>
      </c>
      <c r="F47" s="4">
        <f t="shared" ref="F47:G47" si="15">F48+F49+F51</f>
        <v>106377</v>
      </c>
      <c r="G47" s="4">
        <f t="shared" si="15"/>
        <v>1805</v>
      </c>
    </row>
    <row r="48" spans="1:7" x14ac:dyDescent="0.25">
      <c r="A48" s="20">
        <v>31</v>
      </c>
      <c r="B48" s="2" t="s">
        <v>34</v>
      </c>
      <c r="C48" s="4">
        <v>321598</v>
      </c>
      <c r="D48" s="4">
        <v>219822</v>
      </c>
      <c r="E48" s="4">
        <v>113000</v>
      </c>
      <c r="F48" s="4">
        <v>63000</v>
      </c>
      <c r="G48" s="4"/>
    </row>
    <row r="49" spans="1:7" x14ac:dyDescent="0.25">
      <c r="A49" s="20">
        <v>32</v>
      </c>
      <c r="B49" s="2" t="s">
        <v>33</v>
      </c>
      <c r="C49" s="4">
        <v>103573</v>
      </c>
      <c r="D49" s="4">
        <v>25070</v>
      </c>
      <c r="E49" s="4">
        <v>38116</v>
      </c>
      <c r="F49" s="4">
        <v>33377</v>
      </c>
      <c r="G49" s="4">
        <v>1805</v>
      </c>
    </row>
    <row r="50" spans="1:7" x14ac:dyDescent="0.25">
      <c r="A50" s="20">
        <v>34</v>
      </c>
      <c r="B50" s="2" t="s">
        <v>35</v>
      </c>
      <c r="C50" s="4">
        <v>748</v>
      </c>
      <c r="D50" s="4"/>
      <c r="E50" s="4"/>
      <c r="F50" s="4"/>
      <c r="G50" s="4"/>
    </row>
    <row r="51" spans="1:7" x14ac:dyDescent="0.25">
      <c r="A51" s="20">
        <v>42</v>
      </c>
      <c r="B51" s="2" t="s">
        <v>37</v>
      </c>
      <c r="C51" s="4">
        <v>126213</v>
      </c>
      <c r="D51" s="4">
        <v>0</v>
      </c>
      <c r="E51" s="4">
        <v>50000</v>
      </c>
      <c r="F51" s="4">
        <v>10000</v>
      </c>
      <c r="G51" s="4"/>
    </row>
    <row r="52" spans="1:7" x14ac:dyDescent="0.25">
      <c r="A52" s="17">
        <v>61</v>
      </c>
      <c r="B52" s="2" t="s">
        <v>13</v>
      </c>
      <c r="C52" s="4">
        <f>C53+C54+C55+C56+C57</f>
        <v>360395</v>
      </c>
      <c r="D52" s="4">
        <f>D53+D54+D57</f>
        <v>259592</v>
      </c>
      <c r="E52" s="4">
        <f>E53+E54+E57+E56</f>
        <v>78000</v>
      </c>
      <c r="F52" s="4">
        <f t="shared" ref="F52:G52" si="16">F53+F54+F57+F56</f>
        <v>28000</v>
      </c>
      <c r="G52" s="4">
        <f t="shared" si="16"/>
        <v>18000</v>
      </c>
    </row>
    <row r="53" spans="1:7" x14ac:dyDescent="0.25">
      <c r="A53" s="20">
        <v>31</v>
      </c>
      <c r="B53" s="2" t="s">
        <v>34</v>
      </c>
      <c r="C53" s="4">
        <v>215688</v>
      </c>
      <c r="D53" s="4">
        <v>106160</v>
      </c>
      <c r="E53" s="4">
        <v>32000</v>
      </c>
      <c r="F53" s="4">
        <v>10000</v>
      </c>
      <c r="G53" s="4"/>
    </row>
    <row r="54" spans="1:7" x14ac:dyDescent="0.25">
      <c r="A54" s="20">
        <v>32</v>
      </c>
      <c r="B54" s="2" t="s">
        <v>33</v>
      </c>
      <c r="C54" s="4">
        <v>119050</v>
      </c>
      <c r="D54" s="4">
        <v>149450</v>
      </c>
      <c r="E54" s="4">
        <v>0</v>
      </c>
      <c r="F54" s="4"/>
      <c r="G54" s="4"/>
    </row>
    <row r="55" spans="1:7" x14ac:dyDescent="0.25">
      <c r="A55" s="20">
        <v>34</v>
      </c>
      <c r="B55" s="2" t="s">
        <v>35</v>
      </c>
      <c r="C55" s="4">
        <v>727</v>
      </c>
      <c r="D55" s="4"/>
      <c r="E55" s="4"/>
      <c r="F55" s="4"/>
      <c r="G55" s="4"/>
    </row>
    <row r="56" spans="1:7" x14ac:dyDescent="0.25">
      <c r="A56" s="20">
        <v>37</v>
      </c>
      <c r="B56" s="2" t="s">
        <v>36</v>
      </c>
      <c r="C56" s="4">
        <v>15409</v>
      </c>
      <c r="D56" s="4">
        <v>0</v>
      </c>
      <c r="E56" s="4">
        <v>18000</v>
      </c>
      <c r="F56" s="4">
        <v>18000</v>
      </c>
      <c r="G56" s="4">
        <v>18000</v>
      </c>
    </row>
    <row r="57" spans="1:7" x14ac:dyDescent="0.25">
      <c r="A57" s="20">
        <v>42</v>
      </c>
      <c r="B57" s="2" t="s">
        <v>37</v>
      </c>
      <c r="C57" s="4">
        <v>9521</v>
      </c>
      <c r="D57" s="4">
        <v>3982</v>
      </c>
      <c r="E57" s="4">
        <v>28000</v>
      </c>
      <c r="F57" s="4"/>
      <c r="G57" s="4"/>
    </row>
    <row r="58" spans="1:7" x14ac:dyDescent="0.25">
      <c r="A58" s="17">
        <v>71</v>
      </c>
      <c r="B58" s="2" t="s">
        <v>16</v>
      </c>
      <c r="C58" s="4"/>
      <c r="D58" s="4">
        <v>265</v>
      </c>
      <c r="E58" s="4">
        <f>E59</f>
        <v>270</v>
      </c>
      <c r="F58" s="4">
        <f t="shared" ref="F58:G58" si="17">F59</f>
        <v>270</v>
      </c>
      <c r="G58" s="4">
        <f t="shared" si="17"/>
        <v>270</v>
      </c>
    </row>
    <row r="59" spans="1:7" x14ac:dyDescent="0.25">
      <c r="A59" s="20">
        <v>42</v>
      </c>
      <c r="B59" s="2" t="s">
        <v>37</v>
      </c>
      <c r="C59" s="4"/>
      <c r="D59" s="4">
        <v>265</v>
      </c>
      <c r="E59" s="4">
        <v>270</v>
      </c>
      <c r="F59" s="4">
        <v>270</v>
      </c>
      <c r="G59" s="4">
        <v>270</v>
      </c>
    </row>
    <row r="60" spans="1:7" s="19" customFormat="1" x14ac:dyDescent="0.25">
      <c r="A60" s="17" t="s">
        <v>6</v>
      </c>
      <c r="B60" s="17" t="s">
        <v>57</v>
      </c>
      <c r="C60" s="26">
        <f>C61+C63+C74</f>
        <v>74833</v>
      </c>
      <c r="D60" s="26">
        <f>D63+D74</f>
        <v>205951</v>
      </c>
      <c r="E60" s="26">
        <f t="shared" ref="E60:G60" si="18">E63+E74</f>
        <v>11000</v>
      </c>
      <c r="F60" s="26">
        <f t="shared" si="18"/>
        <v>6000</v>
      </c>
      <c r="G60" s="26">
        <f t="shared" si="18"/>
        <v>0</v>
      </c>
    </row>
    <row r="61" spans="1:7" s="19" customFormat="1" x14ac:dyDescent="0.25">
      <c r="A61" s="17">
        <v>43</v>
      </c>
      <c r="B61" s="30" t="s">
        <v>9</v>
      </c>
      <c r="C61" s="18">
        <f>C62</f>
        <v>2839</v>
      </c>
      <c r="D61" s="26"/>
      <c r="E61" s="26"/>
      <c r="F61" s="26"/>
      <c r="G61" s="26"/>
    </row>
    <row r="62" spans="1:7" s="19" customFormat="1" x14ac:dyDescent="0.25">
      <c r="A62" s="20">
        <v>32</v>
      </c>
      <c r="B62" s="30" t="s">
        <v>33</v>
      </c>
      <c r="C62" s="31">
        <v>2839</v>
      </c>
      <c r="D62" s="26"/>
      <c r="E62" s="26"/>
      <c r="F62" s="26"/>
      <c r="G62" s="26"/>
    </row>
    <row r="63" spans="1:7" x14ac:dyDescent="0.25">
      <c r="A63" s="3" t="s">
        <v>10</v>
      </c>
      <c r="B63" s="2" t="s">
        <v>11</v>
      </c>
      <c r="C63" s="4">
        <f>C64+C65+C66+C67+C68+C69+C70+C71+C72+C73</f>
        <v>15187</v>
      </c>
      <c r="D63" s="4">
        <f>D65</f>
        <v>12421</v>
      </c>
      <c r="E63" s="4">
        <f t="shared" ref="E63:G63" si="19">E65</f>
        <v>11000</v>
      </c>
      <c r="F63" s="4">
        <f t="shared" si="19"/>
        <v>6000</v>
      </c>
      <c r="G63" s="4">
        <f t="shared" si="19"/>
        <v>0</v>
      </c>
    </row>
    <row r="64" spans="1:7" x14ac:dyDescent="0.25">
      <c r="A64" s="8" t="s">
        <v>14</v>
      </c>
      <c r="B64" s="2" t="s">
        <v>34</v>
      </c>
      <c r="C64" s="4"/>
      <c r="D64" s="4"/>
      <c r="E64" s="4"/>
      <c r="F64" s="4"/>
      <c r="G64" s="4"/>
    </row>
    <row r="65" spans="1:7" x14ac:dyDescent="0.25">
      <c r="A65" s="8" t="s">
        <v>23</v>
      </c>
      <c r="B65" s="2" t="s">
        <v>33</v>
      </c>
      <c r="C65" s="4">
        <v>13620</v>
      </c>
      <c r="D65" s="4">
        <v>12421</v>
      </c>
      <c r="E65" s="4">
        <v>11000</v>
      </c>
      <c r="F65" s="4">
        <v>6000</v>
      </c>
      <c r="G65" s="4">
        <v>0</v>
      </c>
    </row>
    <row r="66" spans="1:7" x14ac:dyDescent="0.25">
      <c r="A66" s="8" t="s">
        <v>24</v>
      </c>
      <c r="B66" s="2" t="s">
        <v>35</v>
      </c>
      <c r="C66" s="4">
        <v>1567</v>
      </c>
      <c r="D66" s="4"/>
      <c r="E66" s="4"/>
      <c r="F66" s="4"/>
      <c r="G66" s="4"/>
    </row>
    <row r="67" spans="1:7" x14ac:dyDescent="0.25">
      <c r="A67" s="8" t="s">
        <v>31</v>
      </c>
      <c r="B67" s="2" t="s">
        <v>41</v>
      </c>
      <c r="C67" s="4"/>
      <c r="D67" s="4"/>
      <c r="E67" s="4"/>
      <c r="F67" s="4"/>
      <c r="G67" s="4"/>
    </row>
    <row r="68" spans="1:7" x14ac:dyDescent="0.25">
      <c r="A68" s="8" t="s">
        <v>30</v>
      </c>
      <c r="B68" s="2" t="s">
        <v>39</v>
      </c>
      <c r="C68" s="4"/>
      <c r="D68" s="4"/>
      <c r="E68" s="4"/>
      <c r="F68" s="4"/>
      <c r="G68" s="4"/>
    </row>
    <row r="69" spans="1:7" x14ac:dyDescent="0.25">
      <c r="A69" s="8" t="s">
        <v>25</v>
      </c>
      <c r="B69" s="2" t="s">
        <v>36</v>
      </c>
      <c r="C69" s="4"/>
      <c r="D69" s="4"/>
      <c r="E69" s="4"/>
      <c r="F69" s="4"/>
      <c r="G69" s="4"/>
    </row>
    <row r="70" spans="1:7" x14ac:dyDescent="0.25">
      <c r="A70" s="8" t="s">
        <v>28</v>
      </c>
      <c r="B70" s="2" t="s">
        <v>40</v>
      </c>
      <c r="C70" s="4"/>
      <c r="D70" s="4"/>
      <c r="E70" s="4"/>
      <c r="F70" s="4"/>
      <c r="G70" s="4"/>
    </row>
    <row r="71" spans="1:7" x14ac:dyDescent="0.25">
      <c r="A71" s="8" t="s">
        <v>26</v>
      </c>
      <c r="B71" s="2" t="s">
        <v>44</v>
      </c>
      <c r="C71" s="4"/>
      <c r="D71" s="4"/>
      <c r="E71" s="4"/>
      <c r="F71" s="4"/>
      <c r="G71" s="4"/>
    </row>
    <row r="72" spans="1:7" x14ac:dyDescent="0.25">
      <c r="A72" s="8" t="s">
        <v>27</v>
      </c>
      <c r="B72" s="2" t="s">
        <v>37</v>
      </c>
      <c r="C72" s="4"/>
      <c r="D72" s="4"/>
      <c r="E72" s="4"/>
      <c r="F72" s="4"/>
      <c r="G72" s="4"/>
    </row>
    <row r="73" spans="1:7" x14ac:dyDescent="0.25">
      <c r="A73" s="8" t="s">
        <v>29</v>
      </c>
      <c r="B73" s="2" t="s">
        <v>38</v>
      </c>
      <c r="C73" s="4"/>
      <c r="D73" s="4"/>
      <c r="E73" s="4"/>
      <c r="F73" s="4"/>
      <c r="G73" s="4"/>
    </row>
    <row r="74" spans="1:7" x14ac:dyDescent="0.25">
      <c r="A74" s="3" t="s">
        <v>43</v>
      </c>
      <c r="B74" s="2" t="s">
        <v>12</v>
      </c>
      <c r="C74" s="4">
        <f>C75+C76+C77+C78+C79+C80+C81+C82+C83</f>
        <v>56807</v>
      </c>
      <c r="D74" s="4">
        <f>D75+D76+D82</f>
        <v>193530</v>
      </c>
      <c r="E74" s="4"/>
      <c r="F74" s="4"/>
      <c r="G74" s="4"/>
    </row>
    <row r="75" spans="1:7" x14ac:dyDescent="0.25">
      <c r="A75" s="8" t="s">
        <v>14</v>
      </c>
      <c r="B75" s="2" t="s">
        <v>34</v>
      </c>
      <c r="C75" s="4"/>
      <c r="D75" s="4">
        <v>69714</v>
      </c>
      <c r="E75" s="4"/>
      <c r="F75" s="4"/>
      <c r="G75" s="4"/>
    </row>
    <row r="76" spans="1:7" x14ac:dyDescent="0.25">
      <c r="A76" s="8" t="s">
        <v>23</v>
      </c>
      <c r="B76" s="2" t="s">
        <v>33</v>
      </c>
      <c r="C76" s="4">
        <v>56807</v>
      </c>
      <c r="D76" s="4">
        <v>13000</v>
      </c>
      <c r="E76" s="4"/>
      <c r="F76" s="4"/>
      <c r="G76" s="4"/>
    </row>
    <row r="77" spans="1:7" x14ac:dyDescent="0.25">
      <c r="A77" s="8" t="s">
        <v>24</v>
      </c>
      <c r="B77" s="2" t="s">
        <v>35</v>
      </c>
      <c r="C77" s="4"/>
      <c r="D77" s="4"/>
      <c r="E77" s="4"/>
      <c r="F77" s="4"/>
      <c r="G77" s="4"/>
    </row>
    <row r="78" spans="1:7" x14ac:dyDescent="0.25">
      <c r="A78" s="8" t="s">
        <v>30</v>
      </c>
      <c r="B78" s="2" t="s">
        <v>39</v>
      </c>
      <c r="C78" s="4"/>
      <c r="D78" s="4"/>
      <c r="E78" s="4"/>
      <c r="F78" s="4"/>
      <c r="G78" s="4"/>
    </row>
    <row r="79" spans="1:7" x14ac:dyDescent="0.25">
      <c r="A79" s="8" t="s">
        <v>25</v>
      </c>
      <c r="B79" s="2" t="s">
        <v>36</v>
      </c>
      <c r="C79" s="4"/>
      <c r="D79" s="4"/>
      <c r="E79" s="4"/>
      <c r="F79" s="4"/>
      <c r="G79" s="4"/>
    </row>
    <row r="80" spans="1:7" x14ac:dyDescent="0.25">
      <c r="A80" s="8" t="s">
        <v>28</v>
      </c>
      <c r="B80" s="2" t="s">
        <v>40</v>
      </c>
      <c r="C80" s="4"/>
      <c r="D80" s="4"/>
      <c r="E80" s="4"/>
      <c r="F80" s="4"/>
      <c r="G80" s="4"/>
    </row>
    <row r="81" spans="1:7" x14ac:dyDescent="0.25">
      <c r="A81" s="8" t="s">
        <v>26</v>
      </c>
      <c r="B81" s="2" t="s">
        <v>44</v>
      </c>
      <c r="C81" s="4"/>
      <c r="D81" s="4"/>
      <c r="E81" s="4"/>
      <c r="F81" s="4"/>
      <c r="G81" s="4"/>
    </row>
    <row r="82" spans="1:7" x14ac:dyDescent="0.25">
      <c r="A82" s="8" t="s">
        <v>27</v>
      </c>
      <c r="B82" s="2" t="s">
        <v>37</v>
      </c>
      <c r="C82" s="4"/>
      <c r="D82" s="4">
        <v>110816</v>
      </c>
      <c r="E82" s="4"/>
      <c r="F82" s="4"/>
      <c r="G82" s="4"/>
    </row>
    <row r="83" spans="1:7" x14ac:dyDescent="0.25">
      <c r="A83" s="8" t="s">
        <v>29</v>
      </c>
      <c r="B83" s="2" t="s">
        <v>38</v>
      </c>
      <c r="C83" s="4"/>
      <c r="D83" s="4"/>
      <c r="E83" s="4"/>
      <c r="F83" s="4"/>
      <c r="G83" s="4"/>
    </row>
    <row r="84" spans="1:7" x14ac:dyDescent="0.25">
      <c r="A84" s="3" t="s">
        <v>49</v>
      </c>
      <c r="B84" s="2" t="s">
        <v>13</v>
      </c>
      <c r="C84" s="4"/>
      <c r="D84" s="4"/>
      <c r="E84" s="4"/>
      <c r="F84" s="4"/>
      <c r="G84" s="4"/>
    </row>
    <row r="85" spans="1:7" x14ac:dyDescent="0.25">
      <c r="A85" s="8" t="s">
        <v>14</v>
      </c>
      <c r="B85" s="2" t="s">
        <v>34</v>
      </c>
      <c r="C85" s="4"/>
      <c r="D85" s="4"/>
      <c r="E85" s="4"/>
      <c r="F85" s="4"/>
      <c r="G85" s="4"/>
    </row>
    <row r="86" spans="1:7" x14ac:dyDescent="0.25">
      <c r="A86" s="8" t="s">
        <v>23</v>
      </c>
      <c r="B86" s="2" t="s">
        <v>33</v>
      </c>
      <c r="C86" s="4"/>
      <c r="D86" s="4"/>
      <c r="E86" s="4"/>
      <c r="F86" s="4"/>
      <c r="G86" s="4"/>
    </row>
    <row r="87" spans="1:7" x14ac:dyDescent="0.25">
      <c r="A87" s="8" t="s">
        <v>24</v>
      </c>
      <c r="B87" s="2" t="s">
        <v>35</v>
      </c>
      <c r="C87" s="4"/>
      <c r="D87" s="4"/>
      <c r="E87" s="4"/>
      <c r="F87" s="4"/>
      <c r="G87" s="4"/>
    </row>
    <row r="88" spans="1:7" x14ac:dyDescent="0.25">
      <c r="A88" s="8" t="s">
        <v>26</v>
      </c>
      <c r="B88" s="2" t="s">
        <v>44</v>
      </c>
      <c r="C88" s="4"/>
      <c r="D88" s="4"/>
      <c r="E88" s="4"/>
      <c r="F88" s="4"/>
      <c r="G88" s="4"/>
    </row>
    <row r="89" spans="1:7" x14ac:dyDescent="0.25">
      <c r="A89" s="8" t="s">
        <v>27</v>
      </c>
      <c r="B89" s="2" t="s">
        <v>37</v>
      </c>
      <c r="C89" s="4"/>
      <c r="D89" s="4"/>
      <c r="E89" s="4"/>
      <c r="F89" s="4"/>
      <c r="G89" s="4"/>
    </row>
    <row r="90" spans="1:7" x14ac:dyDescent="0.25">
      <c r="A90" s="8" t="s">
        <v>29</v>
      </c>
      <c r="B90" s="2" t="s">
        <v>38</v>
      </c>
      <c r="C90" s="4"/>
      <c r="D90" s="4"/>
      <c r="E90" s="4"/>
      <c r="F90" s="4"/>
      <c r="G90" s="4"/>
    </row>
    <row r="91" spans="1:7" x14ac:dyDescent="0.25">
      <c r="A91" s="1" t="s">
        <v>19</v>
      </c>
      <c r="B91" s="2" t="s">
        <v>20</v>
      </c>
      <c r="C91" s="25">
        <f>C103+C99</f>
        <v>318203</v>
      </c>
      <c r="D91" s="25">
        <f>D103</f>
        <v>202087</v>
      </c>
      <c r="E91" s="4">
        <f>E92+E103</f>
        <v>90813</v>
      </c>
      <c r="F91" s="4"/>
      <c r="G91" s="4"/>
    </row>
    <row r="92" spans="1:7" x14ac:dyDescent="0.25">
      <c r="A92" s="3" t="s">
        <v>42</v>
      </c>
      <c r="B92" s="2" t="s">
        <v>3</v>
      </c>
      <c r="C92" s="4"/>
      <c r="D92" s="4"/>
      <c r="E92" s="4">
        <f>E93</f>
        <v>13622</v>
      </c>
      <c r="F92" s="4"/>
      <c r="G92" s="4"/>
    </row>
    <row r="93" spans="1:7" x14ac:dyDescent="0.25">
      <c r="A93" s="8" t="s">
        <v>14</v>
      </c>
      <c r="B93" s="2" t="s">
        <v>34</v>
      </c>
      <c r="C93" s="4"/>
      <c r="D93" s="4"/>
      <c r="E93" s="4">
        <v>13622</v>
      </c>
      <c r="F93" s="4"/>
      <c r="G93" s="4"/>
    </row>
    <row r="94" spans="1:7" x14ac:dyDescent="0.25">
      <c r="A94" s="8" t="s">
        <v>23</v>
      </c>
      <c r="B94" s="2" t="s">
        <v>33</v>
      </c>
      <c r="C94" s="4"/>
      <c r="D94" s="4"/>
      <c r="E94" s="4"/>
      <c r="F94" s="4"/>
      <c r="G94" s="4"/>
    </row>
    <row r="95" spans="1:7" x14ac:dyDescent="0.25">
      <c r="A95" s="8" t="s">
        <v>31</v>
      </c>
      <c r="B95" s="2" t="s">
        <v>41</v>
      </c>
      <c r="C95" s="4"/>
      <c r="D95" s="4"/>
      <c r="E95" s="4"/>
      <c r="F95" s="4"/>
      <c r="G95" s="4"/>
    </row>
    <row r="96" spans="1:7" x14ac:dyDescent="0.25">
      <c r="A96" s="8" t="s">
        <v>30</v>
      </c>
      <c r="B96" s="2" t="s">
        <v>39</v>
      </c>
      <c r="C96" s="4"/>
      <c r="D96" s="4"/>
      <c r="E96" s="4"/>
      <c r="F96" s="4"/>
      <c r="G96" s="4"/>
    </row>
    <row r="97" spans="1:7" x14ac:dyDescent="0.25">
      <c r="A97" s="8" t="s">
        <v>28</v>
      </c>
      <c r="B97" s="2" t="s">
        <v>40</v>
      </c>
      <c r="C97" s="4"/>
      <c r="D97" s="4"/>
      <c r="E97" s="4"/>
      <c r="F97" s="4"/>
      <c r="G97" s="4"/>
    </row>
    <row r="98" spans="1:7" x14ac:dyDescent="0.25">
      <c r="A98" s="8" t="s">
        <v>27</v>
      </c>
      <c r="B98" s="2" t="s">
        <v>37</v>
      </c>
      <c r="C98" s="4"/>
      <c r="D98" s="4"/>
      <c r="E98" s="4"/>
      <c r="F98" s="4"/>
      <c r="G98" s="4"/>
    </row>
    <row r="99" spans="1:7" x14ac:dyDescent="0.25">
      <c r="A99" s="17">
        <v>561</v>
      </c>
      <c r="B99" s="2" t="s">
        <v>58</v>
      </c>
      <c r="C99" s="4">
        <f>C100+C101+C102</f>
        <v>65959</v>
      </c>
      <c r="D99" s="4"/>
      <c r="E99" s="4"/>
      <c r="F99" s="4"/>
      <c r="G99" s="4"/>
    </row>
    <row r="100" spans="1:7" x14ac:dyDescent="0.25">
      <c r="A100" s="8">
        <v>32</v>
      </c>
      <c r="B100" s="2" t="s">
        <v>33</v>
      </c>
      <c r="C100" s="4">
        <v>8646</v>
      </c>
      <c r="D100" s="4"/>
      <c r="E100" s="4"/>
      <c r="F100" s="4"/>
      <c r="G100" s="4"/>
    </row>
    <row r="101" spans="1:7" x14ac:dyDescent="0.25">
      <c r="A101" s="8">
        <v>36</v>
      </c>
      <c r="B101" s="2" t="s">
        <v>39</v>
      </c>
      <c r="C101" s="4">
        <v>54101</v>
      </c>
      <c r="D101" s="4"/>
      <c r="E101" s="4"/>
      <c r="F101" s="4"/>
      <c r="G101" s="4"/>
    </row>
    <row r="102" spans="1:7" x14ac:dyDescent="0.25">
      <c r="A102" s="8">
        <v>38</v>
      </c>
      <c r="B102" s="2" t="s">
        <v>40</v>
      </c>
      <c r="C102" s="4">
        <v>3212</v>
      </c>
      <c r="D102" s="4"/>
      <c r="E102" s="4"/>
      <c r="F102" s="4"/>
      <c r="G102" s="4"/>
    </row>
    <row r="103" spans="1:7" x14ac:dyDescent="0.25">
      <c r="A103" s="3" t="s">
        <v>45</v>
      </c>
      <c r="B103" s="2" t="s">
        <v>46</v>
      </c>
      <c r="C103" s="4">
        <f>C104+C105+C106+C107+C108+C109+C110</f>
        <v>252244</v>
      </c>
      <c r="D103" s="4">
        <f>D104+D105+D107+D108</f>
        <v>202087</v>
      </c>
      <c r="E103" s="4">
        <f>E104</f>
        <v>77191</v>
      </c>
      <c r="F103" s="4"/>
      <c r="G103" s="4"/>
    </row>
    <row r="104" spans="1:7" x14ac:dyDescent="0.25">
      <c r="A104" s="8" t="s">
        <v>14</v>
      </c>
      <c r="B104" s="2" t="s">
        <v>34</v>
      </c>
      <c r="C104" s="4"/>
      <c r="D104" s="4">
        <v>69705</v>
      </c>
      <c r="E104" s="4">
        <v>77191</v>
      </c>
      <c r="F104" s="4"/>
      <c r="G104" s="4"/>
    </row>
    <row r="105" spans="1:7" x14ac:dyDescent="0.25">
      <c r="A105" s="8" t="s">
        <v>23</v>
      </c>
      <c r="B105" s="2" t="s">
        <v>33</v>
      </c>
      <c r="C105" s="4">
        <v>21681</v>
      </c>
      <c r="D105" s="4">
        <v>128400</v>
      </c>
      <c r="E105" s="4"/>
      <c r="F105" s="4"/>
      <c r="G105" s="4"/>
    </row>
    <row r="106" spans="1:7" x14ac:dyDescent="0.25">
      <c r="A106" s="8">
        <v>34</v>
      </c>
      <c r="B106" s="2" t="s">
        <v>35</v>
      </c>
      <c r="C106" s="4">
        <v>20</v>
      </c>
      <c r="D106" s="4"/>
      <c r="E106" s="4"/>
      <c r="F106" s="4"/>
      <c r="G106" s="4"/>
    </row>
    <row r="107" spans="1:7" x14ac:dyDescent="0.25">
      <c r="A107" s="8" t="s">
        <v>31</v>
      </c>
      <c r="B107" s="2" t="s">
        <v>41</v>
      </c>
      <c r="C107" s="4">
        <v>78751</v>
      </c>
      <c r="D107" s="4">
        <v>0</v>
      </c>
      <c r="E107" s="4"/>
      <c r="F107" s="4"/>
      <c r="G107" s="4"/>
    </row>
    <row r="108" spans="1:7" x14ac:dyDescent="0.25">
      <c r="A108" s="8" t="s">
        <v>30</v>
      </c>
      <c r="B108" s="2" t="s">
        <v>39</v>
      </c>
      <c r="C108" s="4"/>
      <c r="D108" s="4">
        <v>3982</v>
      </c>
      <c r="E108" s="4"/>
      <c r="F108" s="4"/>
      <c r="G108" s="4"/>
    </row>
    <row r="109" spans="1:7" x14ac:dyDescent="0.25">
      <c r="A109" s="8" t="s">
        <v>28</v>
      </c>
      <c r="B109" s="2" t="s">
        <v>40</v>
      </c>
      <c r="C109" s="4"/>
      <c r="D109" s="4"/>
      <c r="E109" s="4"/>
      <c r="F109" s="4"/>
      <c r="G109" s="4"/>
    </row>
    <row r="110" spans="1:7" x14ac:dyDescent="0.25">
      <c r="A110" s="8" t="s">
        <v>27</v>
      </c>
      <c r="B110" s="2" t="s">
        <v>37</v>
      </c>
      <c r="C110" s="4">
        <v>151792</v>
      </c>
      <c r="D110" s="4"/>
      <c r="E110" s="4"/>
      <c r="F110" s="4"/>
      <c r="G110" s="4"/>
    </row>
    <row r="113" spans="2:6" x14ac:dyDescent="0.25">
      <c r="B113" s="33" t="s">
        <v>63</v>
      </c>
      <c r="E113" s="7" t="s">
        <v>61</v>
      </c>
    </row>
    <row r="115" spans="2:6" x14ac:dyDescent="0.25">
      <c r="B115" s="7" t="s">
        <v>59</v>
      </c>
      <c r="E115" s="35" t="s">
        <v>62</v>
      </c>
      <c r="F115" s="36"/>
    </row>
    <row r="116" spans="2:6" x14ac:dyDescent="0.25">
      <c r="B116" s="34" t="s">
        <v>60</v>
      </c>
    </row>
  </sheetData>
  <mergeCells count="1">
    <mergeCell ref="E115:F115"/>
  </mergeCells>
  <hyperlinks>
    <hyperlink ref="B116" r:id="rId1" xr:uid="{CECB0618-0FF0-437E-8DD7-211FD47FD9A1}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PREDLOŽAK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Racunovodstvo</cp:lastModifiedBy>
  <cp:lastPrinted>2023-12-12T10:33:11Z</cp:lastPrinted>
  <dcterms:created xsi:type="dcterms:W3CDTF">2022-10-31T10:11:38Z</dcterms:created>
  <dcterms:modified xsi:type="dcterms:W3CDTF">2023-12-12T10:33:42Z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